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256" windowHeight="7536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D7" i="22"/>
  <c r="I45" i="15"/>
  <c r="I46"/>
  <c r="H45"/>
  <c r="H46"/>
  <c r="D9" i="22"/>
  <c r="G45" i="15"/>
  <c r="G46"/>
  <c r="F45"/>
  <c r="E45"/>
  <c r="L45"/>
  <c r="F46"/>
  <c r="D8" i="22"/>
  <c r="E46" i="15"/>
  <c r="D10" i="22"/>
  <c r="L46" i="15"/>
  <c r="J46"/>
  <c r="D3" i="22"/>
</calcChain>
</file>

<file path=xl/sharedStrings.xml><?xml version="1.0" encoding="utf-8"?>
<sst xmlns="http://schemas.openxmlformats.org/spreadsheetml/2006/main" count="291" uniqueCount="218">
  <si>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</si>
  <si>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</si>
  <si>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</si>
  <si>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</si>
  <si>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</si>
  <si>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</si>
  <si>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</si>
  <si>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</si>
  <si>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</si>
  <si>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</si>
  <si>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</si>
  <si>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</si>
  <si>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</si>
  <si>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</si>
  <si>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</si>
  <si>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</si>
  <si>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</si>
  <si>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</si>
  <si>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</si>
  <si>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</si>
  <si>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</si>
  <si>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</si>
  <si>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</si>
  <si>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</si>
  <si>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</si>
  <si>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</si>
  <si>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</si>
  <si>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</si>
  <si>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</si>
  <si>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</si>
  <si>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</si>
  <si>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</si>
  <si>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</si>
  <si>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</si>
  <si>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</si>
  <si>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</si>
  <si>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</si>
  <si>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</si>
  <si>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</si>
  <si>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</si>
  <si>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</si>
  <si>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</si>
  <si>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</si>
  <si>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</si>
  <si>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</si>
  <si>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</si>
  <si>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</si>
  <si>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</si>
  <si>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</si>
  <si>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</si>
  <si>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</si>
  <si>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</si>
  <si>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</si>
  <si>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</si>
  <si>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</si>
  <si>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</si>
  <si>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</si>
  <si>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</si>
  <si>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</si>
  <si>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</si>
  <si>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</si>
  <si>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</si>
  <si>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</si>
  <si>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</si>
  <si>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</si>
  <si>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</si>
  <si>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</si>
  <si>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</si>
  <si>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</si>
  <si>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</si>
  <si>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</si>
  <si>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</si>
  <si>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</si>
  <si>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</si>
  <si>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</si>
  <si>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</si>
  <si>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</si>
  <si>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</si>
  <si>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</si>
  <si>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</si>
  <si>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</si>
  <si>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</si>
  <si>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</si>
  <si>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</si>
  <si>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</si>
  <si>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</si>
  <si>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</si>
  <si>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</si>
  <si>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</si>
  <si>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</si>
  <si>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</si>
  <si>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</si>
  <si>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</si>
  <si>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</si>
  <si>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</si>
  <si>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</si>
  <si>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</si>
  <si>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</si>
  <si>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</si>
  <si>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</si>
  <si>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</si>
  <si>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</si>
  <si>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</si>
  <si>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</si>
  <si>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</si>
  <si>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</si>
  <si>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</si>
  <si>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</si>
  <si>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</si>
  <si>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</si>
  <si>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</si>
  <si>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</si>
  <si>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</si>
  <si>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</si>
  <si>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</si>
  <si>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</si>
  <si>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</si>
  <si>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</si>
  <si>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</si>
  <si>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</si>
  <si>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</si>
  <si>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</si>
  <si>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</si>
  <si>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</si>
  <si>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</si>
  <si>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</si>
  <si>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</si>
  <si>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</si>
  <si>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</si>
  <si>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</si>
  <si>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</si>
  <si>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</si>
  <si>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</si>
  <si>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</si>
  <si>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</si>
  <si>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</si>
  <si>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</si>
  <si>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</si>
  <si>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</si>
  <si>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</si>
  <si>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</si>
  <si>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</si>
  <si>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</si>
  <si>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</si>
  <si>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</si>
  <si>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</si>
  <si>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</si>
  <si>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</si>
  <si>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</si>
  <si>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</si>
  <si>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</si>
  <si>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</si>
  <si>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</si>
  <si>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</si>
  <si>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</si>
  <si>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</si>
  <si>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</si>
  <si>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</si>
  <si>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</si>
  <si>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</si>
  <si>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</si>
  <si>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</si>
  <si>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</si>
  <si>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</si>
  <si>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</si>
  <si>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</si>
  <si>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</si>
  <si>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</si>
  <si>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</si>
  <si>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</si>
  <si>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</si>
  <si>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</si>
  <si>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</si>
  <si>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</si>
  <si>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</si>
  <si>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</si>
  <si>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</si>
  <si>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</si>
  <si>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</si>
  <si>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</si>
  <si>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</si>
  <si>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</si>
  <si>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</si>
  <si>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</si>
  <si>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</si>
  <si>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</si>
  <si>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</si>
  <si>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</si>
  <si>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</si>
  <si>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</si>
  <si>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</si>
  <si>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</si>
  <si>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</si>
  <si>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</si>
  <si>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</si>
  <si>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</si>
  <si>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</si>
  <si>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</si>
  <si>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</si>
  <si>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</si>
  <si>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</si>
  <si>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</si>
  <si>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</si>
  <si>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</si>
  <si>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</si>
  <si>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</si>
  <si>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</si>
  <si>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</si>
  <si>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</si>
  <si>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</si>
  <si>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</si>
  <si>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</si>
  <si>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Барський районний суд Вінницької області</t>
  </si>
  <si>
    <t>23000.м. Бар.вул.Соборна 2</t>
  </si>
  <si>
    <t>Доручення судів України / іноземних судів</t>
  </si>
  <si>
    <t xml:space="preserve">Розглянуто справ судом присяжних </t>
  </si>
  <si>
    <t>inbox@brs.vn.court.gov.ua</t>
  </si>
  <si>
    <t>5 липня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</si>
</sst>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>
      <c r="B4" s="152"/>
      <c r="C4" s="152"/>
      <c r="D4" s="152"/>
      <c r="E4" s="152"/>
      <c r="F4" s="152"/>
      <c r="G4" s="152"/>
      <c r="H4" s="152"/>
    </row>
    <row r="5" spans="1:8" ht="18.899999999999999" customHeight="1">
      <c r="B5" s="151"/>
      <c r="C5" s="151"/>
      <c r="D5" s="151"/>
      <c r="E5" s="151"/>
      <c r="F5" s="151"/>
      <c r="G5" s="151"/>
      <c r="H5" s="151"/>
    </row>
    <row r="6" spans="1:8" ht="18.899999999999999" customHeight="1">
      <c r="B6" s="12"/>
      <c r="C6" s="151" t="s">
        <v>211</v>
      </c>
      <c r="D6" s="151"/>
      <c r="E6" s="151"/>
      <c r="F6" s="151"/>
      <c r="G6" s="151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9" ht="12.75" customHeight="1">
      <c r="A18" s="34"/>
      <c r="B18" s="127" t="s">
        <v>19</v>
      </c>
      <c r="C18" s="128"/>
      <c r="D18" s="129"/>
      <c r="E18" s="135"/>
    </row>
    <row r="19" spans="1:9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9" ht="12.9" customHeight="1">
      <c r="A20" s="34"/>
      <c r="B20" s="132"/>
      <c r="C20" s="133"/>
      <c r="D20" s="134"/>
      <c r="E20" s="135"/>
      <c r="F20" s="125"/>
      <c r="G20" s="126"/>
      <c r="H20" s="126"/>
    </row>
    <row r="21" spans="1:9" ht="12.9" customHeight="1">
      <c r="A21" s="34"/>
      <c r="B21" s="25"/>
      <c r="C21" s="26"/>
      <c r="D21" s="34"/>
      <c r="E21" s="35"/>
      <c r="F21" s="125"/>
      <c r="G21" s="126"/>
      <c r="H21" s="126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" customHeight="1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&amp;C&amp;L96AFA775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4" workbookViewId="0">
      <selection activeCell="H6" sqref="H6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126</v>
      </c>
      <c r="F6" s="103">
        <v>54</v>
      </c>
      <c r="G6" s="103"/>
      <c r="H6" s="103">
        <v>57</v>
      </c>
      <c r="I6" s="121" t="s">
        <v>210</v>
      </c>
      <c r="J6" s="103">
        <v>69</v>
      </c>
      <c r="K6" s="84">
        <v>15</v>
      </c>
      <c r="L6" s="91">
        <f t="shared" ref="L6:L46" si="0">E6-F6</f>
        <v>72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173</v>
      </c>
      <c r="F7" s="103">
        <v>159</v>
      </c>
      <c r="G7" s="103"/>
      <c r="H7" s="103">
        <v>162</v>
      </c>
      <c r="I7" s="103">
        <v>135</v>
      </c>
      <c r="J7" s="103">
        <v>11</v>
      </c>
      <c r="K7" s="84"/>
      <c r="L7" s="91">
        <f t="shared" si="0"/>
        <v>14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22</v>
      </c>
      <c r="F9" s="103">
        <v>16</v>
      </c>
      <c r="G9" s="103"/>
      <c r="H9" s="85">
        <v>19</v>
      </c>
      <c r="I9" s="103">
        <v>18</v>
      </c>
      <c r="J9" s="103">
        <v>3</v>
      </c>
      <c r="K9" s="84"/>
      <c r="L9" s="91">
        <f t="shared" si="0"/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5</v>
      </c>
      <c r="G12" s="103"/>
      <c r="H12" s="103">
        <v>5</v>
      </c>
      <c r="I12" s="103">
        <v>3</v>
      </c>
      <c r="J12" s="103">
        <v>1</v>
      </c>
      <c r="K12" s="84"/>
      <c r="L12" s="91">
        <f t="shared" si="0"/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t="shared" ref="E16:K16" si="1">SUM(E6:E15)</f>
        <v>328</v>
      </c>
      <c r="F16" s="84">
        <f t="shared" si="1"/>
        <v>235</v>
      </c>
      <c r="G16" s="84">
        <f t="shared" si="1"/>
        <v>0</v>
      </c>
      <c r="H16" s="84">
        <f t="shared" si="1"/>
        <v>244</v>
      </c>
      <c r="I16" s="84">
        <f t="shared" si="1"/>
        <v>156</v>
      </c>
      <c r="J16" s="84">
        <f t="shared" si="1"/>
        <v>84</v>
      </c>
      <c r="K16" s="84">
        <f t="shared" si="1"/>
        <v>15</v>
      </c>
      <c r="L16" s="91">
        <f t="shared" si="0"/>
        <v>93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8</v>
      </c>
      <c r="G17" s="84"/>
      <c r="H17" s="84">
        <v>10</v>
      </c>
      <c r="I17" s="84">
        <v>8</v>
      </c>
      <c r="J17" s="84"/>
      <c r="K17" s="84"/>
      <c r="L17" s="91">
        <f t="shared" si="0"/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</v>
      </c>
      <c r="F18" s="84">
        <v>9</v>
      </c>
      <c r="G18" s="84"/>
      <c r="H18" s="84">
        <v>6</v>
      </c>
      <c r="I18" s="84">
        <v>6</v>
      </c>
      <c r="J18" s="84">
        <v>4</v>
      </c>
      <c r="K18" s="84"/>
      <c r="L18" s="91">
        <f t="shared" si="0"/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11</v>
      </c>
      <c r="G25" s="94"/>
      <c r="H25" s="94">
        <v>8</v>
      </c>
      <c r="I25" s="94">
        <v>6</v>
      </c>
      <c r="J25" s="94">
        <v>4</v>
      </c>
      <c r="K25" s="94"/>
      <c r="L25" s="91">
        <f t="shared" si="0"/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103</v>
      </c>
      <c r="F26" s="84">
        <v>95</v>
      </c>
      <c r="G26" s="84"/>
      <c r="H26" s="84">
        <v>92</v>
      </c>
      <c r="I26" s="84">
        <v>68</v>
      </c>
      <c r="J26" s="84">
        <v>11</v>
      </c>
      <c r="K26" s="84"/>
      <c r="L26" s="91">
        <f t="shared" si="0"/>
        <v>8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502</v>
      </c>
      <c r="F28" s="84">
        <v>343</v>
      </c>
      <c r="G28" s="84"/>
      <c r="H28" s="84">
        <v>444</v>
      </c>
      <c r="I28" s="84">
        <v>401</v>
      </c>
      <c r="J28" s="84">
        <v>58</v>
      </c>
      <c r="K28" s="84"/>
      <c r="L28" s="91">
        <f t="shared" si="0"/>
        <v>159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634</v>
      </c>
      <c r="F29" s="84">
        <v>404</v>
      </c>
      <c r="G29" s="84">
        <v>2</v>
      </c>
      <c r="H29" s="84">
        <v>369</v>
      </c>
      <c r="I29" s="84">
        <v>300</v>
      </c>
      <c r="J29" s="84">
        <v>265</v>
      </c>
      <c r="K29" s="84">
        <v>61</v>
      </c>
      <c r="L29" s="91">
        <f t="shared" si="0"/>
        <v>230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57</v>
      </c>
      <c r="F30" s="84">
        <v>42</v>
      </c>
      <c r="G30" s="84"/>
      <c r="H30" s="84">
        <v>53</v>
      </c>
      <c r="I30" s="84">
        <v>44</v>
      </c>
      <c r="J30" s="84">
        <v>4</v>
      </c>
      <c r="K30" s="84"/>
      <c r="L30" s="91">
        <f t="shared" si="0"/>
        <v>15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59</v>
      </c>
      <c r="F31" s="84">
        <v>44</v>
      </c>
      <c r="G31" s="84"/>
      <c r="H31" s="84">
        <v>44</v>
      </c>
      <c r="I31" s="84">
        <v>41</v>
      </c>
      <c r="J31" s="84">
        <v>15</v>
      </c>
      <c r="K31" s="84"/>
      <c r="L31" s="91">
        <f t="shared" si="0"/>
        <v>15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7</v>
      </c>
      <c r="F32" s="84">
        <v>4</v>
      </c>
      <c r="G32" s="84"/>
      <c r="H32" s="84">
        <v>3</v>
      </c>
      <c r="I32" s="84">
        <v>1</v>
      </c>
      <c r="J32" s="84">
        <v>4</v>
      </c>
      <c r="K32" s="84"/>
      <c r="L32" s="91">
        <f t="shared" si="0"/>
        <v>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</v>
      </c>
      <c r="F33" s="84">
        <v>2</v>
      </c>
      <c r="G33" s="84"/>
      <c r="H33" s="84">
        <v>3</v>
      </c>
      <c r="I33" s="84">
        <v>1</v>
      </c>
      <c r="J33" s="84">
        <v>1</v>
      </c>
      <c r="K33" s="84"/>
      <c r="L33" s="91">
        <f t="shared" si="0"/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/>
      <c r="I35" s="84"/>
      <c r="J35" s="84">
        <v>2</v>
      </c>
      <c r="K35" s="84"/>
      <c r="L35" s="91">
        <f t="shared" si="0"/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1</v>
      </c>
      <c r="G36" s="84"/>
      <c r="H36" s="84">
        <v>3</v>
      </c>
      <c r="I36" s="84">
        <v>1</v>
      </c>
      <c r="J36" s="84"/>
      <c r="K36" s="84"/>
      <c r="L36" s="91">
        <f t="shared" si="0"/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15</v>
      </c>
      <c r="G37" s="84"/>
      <c r="H37" s="84">
        <v>10</v>
      </c>
      <c r="I37" s="84">
        <v>9</v>
      </c>
      <c r="J37" s="84">
        <v>7</v>
      </c>
      <c r="K37" s="84"/>
      <c r="L37" s="91">
        <f t="shared" si="0"/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943</v>
      </c>
      <c r="F40" s="94">
        <v>655</v>
      </c>
      <c r="G40" s="94">
        <v>2</v>
      </c>
      <c r="H40" s="94">
        <v>576</v>
      </c>
      <c r="I40" s="94">
        <v>421</v>
      </c>
      <c r="J40" s="94">
        <v>367</v>
      </c>
      <c r="K40" s="94">
        <v>61</v>
      </c>
      <c r="L40" s="91">
        <f t="shared" si="0"/>
        <v>288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512</v>
      </c>
      <c r="F41" s="84">
        <v>402</v>
      </c>
      <c r="G41" s="84"/>
      <c r="H41" s="84">
        <v>412</v>
      </c>
      <c r="I41" s="121" t="s">
        <v>210</v>
      </c>
      <c r="J41" s="84">
        <v>100</v>
      </c>
      <c r="K41" s="84">
        <v>1</v>
      </c>
      <c r="L41" s="91">
        <f t="shared" si="0"/>
        <v>110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18</v>
      </c>
      <c r="F42" s="84">
        <v>14</v>
      </c>
      <c r="G42" s="84"/>
      <c r="H42" s="84">
        <v>10</v>
      </c>
      <c r="I42" s="121" t="s">
        <v>210</v>
      </c>
      <c r="J42" s="84">
        <v>8</v>
      </c>
      <c r="K42" s="84"/>
      <c r="L42" s="91">
        <f t="shared" si="0"/>
        <v>4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2</v>
      </c>
      <c r="G43" s="84"/>
      <c r="H43" s="84">
        <v>2</v>
      </c>
      <c r="I43" s="84">
        <v>1</v>
      </c>
      <c r="J43" s="84">
        <v>1</v>
      </c>
      <c r="K43" s="84"/>
      <c r="L43" s="91">
        <f t="shared" si="0"/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/>
      <c r="G44" s="84"/>
      <c r="H44" s="84">
        <v>1</v>
      </c>
      <c r="I44" s="84">
        <v>1</v>
      </c>
      <c r="J44" s="84"/>
      <c r="K44" s="84"/>
      <c r="L44" s="91">
        <f t="shared" si="0"/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516</v>
      </c>
      <c r="F45" s="84">
        <f t="shared" ref="F45:K45" si="2">F41+F43+F44</f>
        <v>404</v>
      </c>
      <c r="G45" s="84">
        <f t="shared" si="2"/>
        <v>0</v>
      </c>
      <c r="H45" s="84">
        <f t="shared" si="2"/>
        <v>415</v>
      </c>
      <c r="I45" s="84">
        <f>I43+I44</f>
        <v>2</v>
      </c>
      <c r="J45" s="84">
        <f t="shared" si="2"/>
        <v>101</v>
      </c>
      <c r="K45" s="84">
        <f t="shared" si="2"/>
        <v>1</v>
      </c>
      <c r="L45" s="91">
        <f t="shared" si="0"/>
        <v>112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t="shared" ref="E46:K46" si="3">E16+E25+E40+E45</f>
        <v>1799</v>
      </c>
      <c r="F46" s="84">
        <f t="shared" si="3"/>
        <v>1305</v>
      </c>
      <c r="G46" s="84">
        <f t="shared" si="3"/>
        <v>2</v>
      </c>
      <c r="H46" s="84">
        <f t="shared" si="3"/>
        <v>1243</v>
      </c>
      <c r="I46" s="84">
        <f t="shared" si="3"/>
        <v>585</v>
      </c>
      <c r="J46" s="84">
        <f t="shared" si="3"/>
        <v>556</v>
      </c>
      <c r="K46" s="84">
        <f t="shared" si="3"/>
        <v>77</v>
      </c>
      <c r="L46" s="91">
        <f t="shared" si="0"/>
        <v>494</v>
      </c>
    </row>
    <row r="47" spans="1:12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&amp;R2&amp;C&amp;R2&amp;L96AFA775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9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9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9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9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9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9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9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9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18</v>
      </c>
      <c r="I44" s="93"/>
    </row>
    <row r="45" spans="1:9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101</v>
      </c>
    </row>
    <row r="46" spans="1:9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27</v>
      </c>
    </row>
    <row r="47" spans="1:9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9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&amp;R3&amp;C&amp;R3&amp;L96AFA775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29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118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10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10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10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108</v>
      </c>
      <c r="J37" s="108"/>
    </row>
    <row r="38" spans="1:10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188</v>
      </c>
    </row>
    <row r="39" spans="1:10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162</v>
      </c>
    </row>
    <row r="40" spans="1:10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610</v>
      </c>
    </row>
    <row r="41" spans="1:10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333</v>
      </c>
    </row>
    <row r="42" spans="1:10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10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28487907</v>
      </c>
    </row>
    <row r="44" spans="1:10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1231167</v>
      </c>
    </row>
    <row r="45" spans="1:10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10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9</v>
      </c>
    </row>
    <row r="48" spans="1:10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114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6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927</v>
      </c>
      <c r="F58" s="109">
        <f>F59+F62+F63+F64</f>
        <v>289</v>
      </c>
      <c r="G58" s="109">
        <f>G59+G62+G63+G64</f>
        <v>21</v>
      </c>
      <c r="H58" s="109">
        <f>H59+H62+H63+H64</f>
        <v>4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207</v>
      </c>
      <c r="F59" s="94">
        <v>33</v>
      </c>
      <c r="G59" s="94">
        <v>3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24</v>
      </c>
      <c r="F60" s="86">
        <v>29</v>
      </c>
      <c r="G60" s="86">
        <v>3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160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323</v>
      </c>
      <c r="F63" s="84">
        <v>230</v>
      </c>
      <c r="G63" s="84">
        <v>18</v>
      </c>
      <c r="H63" s="84">
        <v>4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390</v>
      </c>
      <c r="F64" s="84">
        <v>25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6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435</v>
      </c>
      <c r="G68" s="115">
        <v>2060385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82</v>
      </c>
      <c r="G69" s="117">
        <v>1215371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353</v>
      </c>
      <c r="G70" s="117">
        <v>845014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166</v>
      </c>
      <c r="G71" s="115">
        <v>239172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&amp;R4&amp;C&amp;R4&amp;L96AFA775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7" workbookViewId="0">
      <selection activeCell="C25" sqref="C25:D25"/>
    </sheetView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13.848920863309353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17.857142857142858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16.621253405994551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0.99009900990099009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95.249042145593876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310.75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449.75</v>
      </c>
    </row>
    <row r="11" spans="1:4" ht="16.5" customHeight="1">
      <c r="A11" s="215" t="s">
        <v>62</v>
      </c>
      <c r="B11" s="217"/>
      <c r="C11" s="10">
        <v>9</v>
      </c>
      <c r="D11" s="84">
        <v>72</v>
      </c>
    </row>
    <row r="12" spans="1:4" ht="16.5" customHeight="1">
      <c r="A12" s="331" t="s">
        <v>103</v>
      </c>
      <c r="B12" s="331"/>
      <c r="C12" s="10">
        <v>10</v>
      </c>
      <c r="D12" s="84">
        <v>46</v>
      </c>
    </row>
    <row r="13" spans="1:4" ht="16.5" customHeight="1">
      <c r="A13" s="328" t="s">
        <v>203</v>
      </c>
      <c r="B13" s="330"/>
      <c r="C13" s="10">
        <v>11</v>
      </c>
      <c r="D13" s="94">
        <v>160</v>
      </c>
    </row>
    <row r="14" spans="1:4" ht="16.5" customHeight="1">
      <c r="A14" s="328" t="s">
        <v>204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49</v>
      </c>
    </row>
    <row r="16" spans="1:4" ht="16.5" customHeight="1">
      <c r="A16" s="331" t="s">
        <v>104</v>
      </c>
      <c r="B16" s="331"/>
      <c r="C16" s="10">
        <v>14</v>
      </c>
      <c r="D16" s="84">
        <v>111</v>
      </c>
    </row>
    <row r="17" spans="1:7" ht="16.5" customHeight="1">
      <c r="A17" s="331" t="s">
        <v>108</v>
      </c>
      <c r="B17" s="331"/>
      <c r="C17" s="10">
        <v>15</v>
      </c>
      <c r="D17" s="84">
        <v>32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36" t="s">
        <v>166</v>
      </c>
      <c r="B20" s="336"/>
      <c r="C20" s="337"/>
      <c r="D20" s="337"/>
    </row>
    <row r="21" spans="1:7" ht="15.75" customHeight="1">
      <c r="A21" s="59"/>
      <c r="B21" s="79" t="s">
        <v>97</v>
      </c>
      <c r="C21" s="338" t="s">
        <v>98</v>
      </c>
      <c r="D21" s="338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/>
      <c r="D23" s="339"/>
      <c r="G23" s="93"/>
    </row>
    <row r="24" spans="1:7" ht="15.75" customHeight="1">
      <c r="A24" s="61"/>
      <c r="B24" s="79" t="s">
        <v>97</v>
      </c>
      <c r="C24" s="338" t="s">
        <v>98</v>
      </c>
      <c r="D24" s="338"/>
    </row>
    <row r="25" spans="1:7">
      <c r="A25" s="62" t="s">
        <v>99</v>
      </c>
      <c r="B25" s="82"/>
      <c r="C25" s="342"/>
      <c r="D25" s="342"/>
    </row>
    <row r="26" spans="1:7">
      <c r="A26" s="63" t="s">
        <v>100</v>
      </c>
      <c r="B26" s="82"/>
      <c r="C26" s="343"/>
      <c r="D26" s="343"/>
    </row>
    <row r="27" spans="1:7">
      <c r="A27" s="62" t="s">
        <v>101</v>
      </c>
      <c r="B27" s="83"/>
      <c r="C27" s="343" t="s">
        <v>216</v>
      </c>
      <c r="D27" s="343"/>
    </row>
    <row r="28" spans="1:7" ht="15.75" customHeight="1"/>
    <row r="29" spans="1:7" ht="12.75" customHeight="1">
      <c r="C29" s="335" t="s">
        <v>217</v>
      </c>
      <c r="D29" s="33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&amp;R5&amp;C&amp;R5&amp;L96AFA775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Administrator-PC</cp:lastModifiedBy>
  <cp:lastPrinted>2021-09-02T06:14:55Z</cp:lastPrinted>
  <dcterms:created xsi:type="dcterms:W3CDTF">2004-04-20T14:33:35Z</dcterms:created>
  <dcterms:modified xsi:type="dcterms:W3CDTF">2022-12-26T18:33:16Z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96AFA775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