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256" windowHeight="7536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J46"/>
  <c r="H46"/>
  <c r="D9" i="22"/>
  <c r="K45" i="15"/>
  <c r="K46"/>
  <c r="J45"/>
  <c r="I45"/>
  <c r="I46"/>
  <c r="H45"/>
  <c r="G45"/>
  <c r="G46"/>
  <c r="F45"/>
  <c r="L45"/>
  <c r="E45"/>
  <c r="F46"/>
  <c r="D8" i="22"/>
  <c r="E46" i="15"/>
  <c r="D10" i="22"/>
  <c r="L46" i="15"/>
  <c r="D3" i="22"/>
  <c r="D7"/>
</calcChain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<sst xmlns="http://schemas.openxmlformats.org/spreadsheetml/2006/main" count="293" uniqueCount="220">
  <si>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</si>
  <si>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</si>
  <si>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</si>
  <si>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</si>
  <si>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</si>
  <si>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</si>
  <si>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</si>
  <si>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</si>
  <si>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</si>
  <si>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</si>
  <si>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</si>
  <si>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</si>
  <si>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</si>
  <si>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</si>
  <si>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</si>
  <si>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</si>
  <si>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</si>
  <si>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</si>
  <si>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</si>
  <si>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</si>
  <si>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</si>
  <si>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</si>
  <si>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</si>
  <si>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</si>
  <si>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</si>
  <si>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</si>
  <si>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</si>
  <si>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</si>
  <si>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</si>
  <si>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</si>
  <si>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</si>
  <si>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</si>
  <si>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</si>
  <si>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</si>
  <si>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</si>
  <si>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</si>
  <si>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</si>
  <si>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</si>
  <si>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</si>
  <si>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</si>
  <si>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</si>
  <si>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</si>
  <si>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</si>
  <si>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</si>
  <si>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</si>
  <si>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</si>
  <si>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</si>
  <si>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</si>
  <si>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</si>
  <si>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</si>
  <si>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</si>
  <si>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</si>
  <si>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</si>
  <si>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</si>
  <si>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</si>
  <si>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</si>
  <si>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</si>
  <si>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</si>
  <si>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</si>
  <si>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</si>
  <si>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</si>
  <si>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</si>
  <si>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</si>
  <si>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</si>
  <si>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</si>
  <si>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</si>
  <si>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</si>
  <si>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</si>
  <si>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</si>
  <si>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</si>
  <si>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</si>
  <si>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</si>
  <si>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</si>
  <si>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</si>
  <si>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</si>
  <si>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</si>
  <si>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</si>
  <si>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</si>
  <si>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</si>
  <si>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</si>
  <si>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</si>
  <si>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</si>
  <si>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</si>
  <si>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</si>
  <si>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</si>
  <si>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</si>
  <si>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</si>
  <si>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</si>
  <si>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</si>
  <si>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</si>
  <si>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</si>
  <si>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</si>
  <si>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</si>
  <si>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</si>
  <si>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</si>
  <si>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</si>
  <si>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</si>
  <si>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</si>
  <si>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</si>
  <si>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</si>
  <si>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</si>
  <si>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</si>
  <si>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</si>
  <si>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</si>
  <si>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</si>
  <si>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</si>
  <si>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</si>
  <si>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</si>
  <si>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</si>
  <si>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</si>
  <si>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</si>
  <si>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</si>
  <si>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</si>
  <si>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</si>
  <si>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</si>
  <si>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</si>
  <si>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</si>
  <si>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</si>
  <si>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</si>
  <si>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</si>
  <si>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</si>
  <si>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</si>
  <si>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</si>
  <si>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</si>
  <si>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</si>
  <si>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</si>
  <si>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</si>
  <si>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</si>
  <si>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</si>
  <si>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</si>
  <si>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</si>
  <si>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</si>
  <si>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</si>
  <si>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</si>
  <si>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</si>
  <si>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</si>
  <si>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</si>
  <si>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</si>
  <si>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</si>
  <si>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</si>
  <si>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</si>
  <si>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</si>
  <si>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</si>
  <si>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</si>
  <si>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</si>
  <si>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</si>
  <si>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</si>
  <si>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</si>
  <si>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</si>
  <si>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</si>
  <si>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</si>
  <si>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</si>
  <si>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</si>
  <si>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</si>
  <si>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</si>
  <si>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</si>
  <si>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</si>
  <si>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</si>
  <si>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</si>
  <si>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</si>
  <si>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</si>
  <si>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</si>
  <si>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</si>
  <si>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</si>
  <si>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</si>
  <si>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</si>
  <si>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</si>
  <si>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</si>
  <si>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</si>
  <si>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</si>
  <si>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</si>
  <si>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</si>
  <si>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</si>
  <si>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</si>
  <si>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</si>
  <si>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</si>
  <si>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</si>
  <si>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</si>
  <si>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</si>
  <si>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</si>
  <si>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</si>
  <si>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</si>
  <si>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</si>
  <si>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</si>
  <si>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</si>
  <si>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</si>
  <si>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</si>
  <si>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</si>
  <si>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</si>
  <si>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</si>
  <si>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</si>
  <si>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</si>
  <si>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</si>
  <si>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</si>
  <si>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</si>
  <si>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</si>
  <si>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</si>
  <si>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</si>
  <si>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</si>
  <si>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</si>
  <si>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</si>
  <si>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</si>
  <si>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</si>
  <si>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</si>
  <si>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</si>
  <si>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</si>
  <si>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</si>
  <si>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</si>
  <si>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</si>
  <si>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</si>
  <si>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</si>
  <si>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</si>
  <si>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Барський районний суд Вінницької області</t>
  </si>
  <si>
    <t>23000.м. Бар.вул.Соборна 2</t>
  </si>
  <si>
    <t>Доручення судів України / іноземних судів</t>
  </si>
  <si>
    <t xml:space="preserve">Розглянуто справ судом присяжних </t>
  </si>
  <si>
    <t>(04341) 2-41-74</t>
  </si>
  <si>
    <t>(04341) 2-14-54</t>
  </si>
  <si>
    <t xml:space="preserve"> inbox@brs.vn.court.gov.ua</t>
  </si>
  <si>
    <t>5 січня 2023 року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</si>
</sst>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>
      <c r="E1" s="11" t="s">
        <v>12</v>
      </c>
    </row>
    <row r="3" spans="1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1:8" ht="14.25" customHeight="1">
      <c r="B4" s="152"/>
      <c r="C4" s="152"/>
      <c r="D4" s="152"/>
      <c r="E4" s="152"/>
      <c r="F4" s="152"/>
      <c r="G4" s="152"/>
      <c r="H4" s="152"/>
    </row>
    <row r="5" spans="1:8" ht="18.899999999999999" customHeight="1">
      <c r="B5" s="151"/>
      <c r="C5" s="151"/>
      <c r="D5" s="151"/>
      <c r="E5" s="151"/>
      <c r="F5" s="151"/>
      <c r="G5" s="151"/>
      <c r="H5" s="151"/>
    </row>
    <row r="6" spans="1:8" ht="18.899999999999999" customHeight="1">
      <c r="B6" s="12"/>
      <c r="C6" s="151" t="s">
        <v>211</v>
      </c>
      <c r="D6" s="151"/>
      <c r="E6" s="151"/>
      <c r="F6" s="151"/>
      <c r="G6" s="151"/>
      <c r="H6" s="12"/>
    </row>
    <row r="7" spans="1:8">
      <c r="E7" s="14" t="s">
        <v>13</v>
      </c>
    </row>
    <row r="8" spans="1:8" ht="18.899999999999999" customHeight="1">
      <c r="D8" s="13"/>
      <c r="F8" s="12"/>
      <c r="G8" s="12"/>
      <c r="H8" s="12"/>
    </row>
    <row r="9" spans="1:8" ht="12.9" customHeight="1">
      <c r="E9" s="14"/>
      <c r="F9" s="28"/>
      <c r="G9" s="28"/>
      <c r="H9" s="28"/>
    </row>
    <row r="10" spans="1:8" ht="12.9" customHeight="1">
      <c r="E10" s="14"/>
      <c r="F10" s="28"/>
      <c r="G10" s="28"/>
      <c r="H10" s="28"/>
    </row>
    <row r="11" spans="1:8" ht="12.9" customHeight="1">
      <c r="B11" s="31"/>
      <c r="C11" s="31"/>
      <c r="D11" s="31"/>
      <c r="E11" s="31"/>
    </row>
    <row r="12" spans="1:8" ht="12.9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8" ht="12.9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9" ht="12.75" customHeight="1">
      <c r="A18" s="34"/>
      <c r="B18" s="127" t="s">
        <v>19</v>
      </c>
      <c r="C18" s="128"/>
      <c r="D18" s="129"/>
      <c r="E18" s="135"/>
    </row>
    <row r="19" spans="1:9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9" ht="12.9" customHeight="1">
      <c r="A20" s="34"/>
      <c r="B20" s="132"/>
      <c r="C20" s="133"/>
      <c r="D20" s="134"/>
      <c r="E20" s="135"/>
      <c r="F20" s="125"/>
      <c r="G20" s="126"/>
      <c r="H20" s="126"/>
    </row>
    <row r="21" spans="1:9" ht="12.9" customHeight="1">
      <c r="A21" s="34"/>
      <c r="B21" s="25"/>
      <c r="C21" s="26"/>
      <c r="D21" s="34"/>
      <c r="E21" s="35"/>
      <c r="F21" s="125"/>
      <c r="G21" s="126"/>
      <c r="H21" s="126"/>
    </row>
    <row r="22" spans="1:9" ht="12.9" customHeight="1">
      <c r="A22" s="34"/>
      <c r="B22" s="27"/>
      <c r="C22" s="28"/>
      <c r="D22" s="34"/>
      <c r="E22" s="24"/>
    </row>
    <row r="23" spans="1:9" ht="12.9" customHeight="1">
      <c r="B23" s="37"/>
      <c r="C23" s="37"/>
      <c r="D23" s="37"/>
      <c r="E23" s="37"/>
    </row>
    <row r="24" spans="1:9" ht="12.9" customHeight="1">
      <c r="B24" s="28"/>
      <c r="C24" s="28"/>
      <c r="D24" s="28"/>
      <c r="E24" s="28"/>
    </row>
    <row r="25" spans="1:9" ht="12.9" customHeight="1">
      <c r="B25" s="28"/>
      <c r="C25" s="28"/>
      <c r="D25" s="28"/>
      <c r="E25" s="28"/>
    </row>
    <row r="26" spans="1:9" ht="12.9" customHeight="1">
      <c r="B26" s="28"/>
      <c r="C26" s="28"/>
      <c r="D26" s="28"/>
      <c r="E26" s="28"/>
    </row>
    <row r="27" spans="1:9" ht="12.9" customHeight="1">
      <c r="B27" s="28"/>
      <c r="C27" s="28"/>
      <c r="D27" s="28"/>
      <c r="E27" s="28"/>
    </row>
    <row r="28" spans="1:9" ht="12.9" customHeight="1">
      <c r="B28" s="28"/>
      <c r="C28" s="28"/>
      <c r="D28" s="28"/>
      <c r="E28" s="28"/>
    </row>
    <row r="30" spans="1:9" ht="12.9" customHeight="1">
      <c r="B30" s="31"/>
      <c r="C30" s="31"/>
      <c r="D30" s="31"/>
      <c r="E30" s="31"/>
      <c r="F30" s="31"/>
      <c r="G30" s="31"/>
      <c r="H30" s="31"/>
    </row>
    <row r="31" spans="1:9" ht="12.9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9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9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9" ht="12.9" customHeight="1">
      <c r="A37" s="34"/>
      <c r="B37" s="141"/>
      <c r="C37" s="142"/>
      <c r="D37" s="142"/>
      <c r="E37" s="142"/>
      <c r="F37" s="142"/>
      <c r="G37" s="142"/>
      <c r="H37" s="143"/>
    </row>
    <row r="38" spans="1:9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9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9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9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>
      <c r="B43" s="37"/>
      <c r="C43" s="37"/>
      <c r="D43" s="37"/>
      <c r="E43" s="37"/>
      <c r="F43" s="37"/>
      <c r="G43" s="37"/>
      <c r="H43" s="37"/>
    </row>
  </sheetData>
  <mergeCells count="23">
    <mergeCell ref="F16:H16"/>
    <mergeCell ref="C6:G6"/>
    <mergeCell ref="B3:H3"/>
    <mergeCell ref="B4:H4"/>
    <mergeCell ref="B5:H5"/>
    <mergeCell ref="B12:D12"/>
    <mergeCell ref="B14:D14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&amp;C&amp;LF3B12469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E6" sqref="E6"/>
    </sheetView>
  </sheetViews>
  <sheetFormatPr defaultColWidth="9.109375" defaultRowHeight="15.6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2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184</v>
      </c>
      <c r="F6" s="103">
        <v>125</v>
      </c>
      <c r="G6" s="103">
        <v>4</v>
      </c>
      <c r="H6" s="103">
        <v>104</v>
      </c>
      <c r="I6" s="121" t="s">
        <v>210</v>
      </c>
      <c r="J6" s="103">
        <v>80</v>
      </c>
      <c r="K6" s="84">
        <v>16</v>
      </c>
      <c r="L6" s="91">
        <f t="shared" ref="L6:L46" si="0">E6-F6</f>
        <v>59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238</v>
      </c>
      <c r="F7" s="103">
        <v>226</v>
      </c>
      <c r="G7" s="103"/>
      <c r="H7" s="103">
        <v>233</v>
      </c>
      <c r="I7" s="103">
        <v>195</v>
      </c>
      <c r="J7" s="103">
        <v>5</v>
      </c>
      <c r="K7" s="84">
        <v>1</v>
      </c>
      <c r="L7" s="91">
        <f t="shared" si="0"/>
        <v>12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56</v>
      </c>
      <c r="F9" s="103">
        <v>48</v>
      </c>
      <c r="G9" s="103"/>
      <c r="H9" s="85">
        <v>49</v>
      </c>
      <c r="I9" s="103">
        <v>47</v>
      </c>
      <c r="J9" s="103">
        <v>7</v>
      </c>
      <c r="K9" s="84"/>
      <c r="L9" s="91">
        <f t="shared" si="0"/>
        <v>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3</v>
      </c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2</v>
      </c>
      <c r="I14" s="106"/>
      <c r="J14" s="106"/>
      <c r="K14" s="94"/>
      <c r="L14" s="91">
        <f t="shared" si="0"/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t="shared" ref="E16:K16" si="1">SUM(E6:E15)</f>
        <v>488</v>
      </c>
      <c r="F16" s="84">
        <f t="shared" si="1"/>
        <v>409</v>
      </c>
      <c r="G16" s="84">
        <f t="shared" si="1"/>
        <v>4</v>
      </c>
      <c r="H16" s="84">
        <f t="shared" si="1"/>
        <v>396</v>
      </c>
      <c r="I16" s="84">
        <f t="shared" si="1"/>
        <v>245</v>
      </c>
      <c r="J16" s="84">
        <f t="shared" si="1"/>
        <v>92</v>
      </c>
      <c r="K16" s="84">
        <f t="shared" si="1"/>
        <v>17</v>
      </c>
      <c r="L16" s="91">
        <f t="shared" si="0"/>
        <v>79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35</v>
      </c>
      <c r="F17" s="84">
        <v>34</v>
      </c>
      <c r="G17" s="84"/>
      <c r="H17" s="84">
        <v>33</v>
      </c>
      <c r="I17" s="84">
        <v>29</v>
      </c>
      <c r="J17" s="84">
        <v>2</v>
      </c>
      <c r="K17" s="84"/>
      <c r="L17" s="91">
        <f t="shared" si="0"/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31</v>
      </c>
      <c r="F18" s="84">
        <v>29</v>
      </c>
      <c r="G18" s="84"/>
      <c r="H18" s="84">
        <v>25</v>
      </c>
      <c r="I18" s="84">
        <v>20</v>
      </c>
      <c r="J18" s="84">
        <v>6</v>
      </c>
      <c r="K18" s="84"/>
      <c r="L18" s="91">
        <f t="shared" si="0"/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37</v>
      </c>
      <c r="F25" s="94">
        <v>35</v>
      </c>
      <c r="G25" s="94"/>
      <c r="H25" s="94">
        <v>29</v>
      </c>
      <c r="I25" s="94">
        <v>20</v>
      </c>
      <c r="J25" s="94">
        <v>8</v>
      </c>
      <c r="K25" s="94"/>
      <c r="L25" s="91">
        <f t="shared" si="0"/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207</v>
      </c>
      <c r="F26" s="84">
        <v>200</v>
      </c>
      <c r="G26" s="84"/>
      <c r="H26" s="84">
        <v>147</v>
      </c>
      <c r="I26" s="84">
        <v>99</v>
      </c>
      <c r="J26" s="84">
        <v>60</v>
      </c>
      <c r="K26" s="84"/>
      <c r="L26" s="91">
        <f t="shared" si="0"/>
        <v>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459</v>
      </c>
      <c r="F28" s="84">
        <v>428</v>
      </c>
      <c r="G28" s="84">
        <v>1</v>
      </c>
      <c r="H28" s="84">
        <v>437</v>
      </c>
      <c r="I28" s="84">
        <v>393</v>
      </c>
      <c r="J28" s="84">
        <v>22</v>
      </c>
      <c r="K28" s="84"/>
      <c r="L28" s="91">
        <f t="shared" si="0"/>
        <v>31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609</v>
      </c>
      <c r="F29" s="84">
        <v>395</v>
      </c>
      <c r="G29" s="84">
        <v>3</v>
      </c>
      <c r="H29" s="84">
        <v>490</v>
      </c>
      <c r="I29" s="84">
        <v>385</v>
      </c>
      <c r="J29" s="84">
        <v>119</v>
      </c>
      <c r="K29" s="84">
        <v>29</v>
      </c>
      <c r="L29" s="91">
        <f t="shared" si="0"/>
        <v>214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108</v>
      </c>
      <c r="F30" s="84">
        <v>101</v>
      </c>
      <c r="G30" s="84"/>
      <c r="H30" s="84">
        <v>104</v>
      </c>
      <c r="I30" s="84">
        <v>85</v>
      </c>
      <c r="J30" s="84">
        <v>4</v>
      </c>
      <c r="K30" s="84"/>
      <c r="L30" s="91">
        <f t="shared" si="0"/>
        <v>7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95</v>
      </c>
      <c r="F31" s="84">
        <v>85</v>
      </c>
      <c r="G31" s="84"/>
      <c r="H31" s="84">
        <v>85</v>
      </c>
      <c r="I31" s="84">
        <v>78</v>
      </c>
      <c r="J31" s="84">
        <v>10</v>
      </c>
      <c r="K31" s="84"/>
      <c r="L31" s="91">
        <f t="shared" si="0"/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9</v>
      </c>
      <c r="F32" s="84">
        <v>6</v>
      </c>
      <c r="G32" s="84"/>
      <c r="H32" s="84">
        <v>9</v>
      </c>
      <c r="I32" s="84">
        <v>4</v>
      </c>
      <c r="J32" s="84"/>
      <c r="K32" s="84"/>
      <c r="L32" s="91">
        <f t="shared" si="0"/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3</v>
      </c>
      <c r="G33" s="84"/>
      <c r="H33" s="84">
        <v>2</v>
      </c>
      <c r="I33" s="84">
        <v>2</v>
      </c>
      <c r="J33" s="84">
        <v>1</v>
      </c>
      <c r="K33" s="84"/>
      <c r="L33" s="91">
        <f t="shared" si="0"/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>
        <v>2</v>
      </c>
      <c r="J35" s="84"/>
      <c r="K35" s="84"/>
      <c r="L35" s="91">
        <f t="shared" si="0"/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</v>
      </c>
      <c r="F36" s="84">
        <v>8</v>
      </c>
      <c r="G36" s="84">
        <v>1</v>
      </c>
      <c r="H36" s="84">
        <v>7</v>
      </c>
      <c r="I36" s="84">
        <v>2</v>
      </c>
      <c r="J36" s="84">
        <v>1</v>
      </c>
      <c r="K36" s="84"/>
      <c r="L36" s="91">
        <f t="shared" si="0"/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26</v>
      </c>
      <c r="F37" s="84">
        <v>18</v>
      </c>
      <c r="G37" s="84"/>
      <c r="H37" s="84">
        <v>25</v>
      </c>
      <c r="I37" s="84">
        <v>16</v>
      </c>
      <c r="J37" s="84">
        <v>1</v>
      </c>
      <c r="K37" s="84"/>
      <c r="L37" s="91">
        <f t="shared" si="0"/>
        <v>8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1049</v>
      </c>
      <c r="F40" s="94">
        <v>802</v>
      </c>
      <c r="G40" s="94">
        <v>4</v>
      </c>
      <c r="H40" s="94">
        <v>831</v>
      </c>
      <c r="I40" s="94">
        <v>588</v>
      </c>
      <c r="J40" s="94">
        <v>218</v>
      </c>
      <c r="K40" s="94">
        <v>29</v>
      </c>
      <c r="L40" s="91">
        <f t="shared" si="0"/>
        <v>247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1027</v>
      </c>
      <c r="F41" s="84">
        <v>972</v>
      </c>
      <c r="G41" s="84"/>
      <c r="H41" s="84">
        <v>882</v>
      </c>
      <c r="I41" s="121" t="s">
        <v>210</v>
      </c>
      <c r="J41" s="84">
        <v>145</v>
      </c>
      <c r="K41" s="84"/>
      <c r="L41" s="91">
        <f t="shared" si="0"/>
        <v>55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8</v>
      </c>
      <c r="G43" s="84"/>
      <c r="H43" s="84">
        <v>9</v>
      </c>
      <c r="I43" s="84">
        <v>7</v>
      </c>
      <c r="J43" s="84"/>
      <c r="K43" s="84"/>
      <c r="L43" s="91">
        <f t="shared" si="0"/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1037</v>
      </c>
      <c r="F45" s="84">
        <f t="shared" ref="F45:K45" si="2">F41+F43+F44</f>
        <v>981</v>
      </c>
      <c r="G45" s="84">
        <f t="shared" si="2"/>
        <v>0</v>
      </c>
      <c r="H45" s="84">
        <f t="shared" si="2"/>
        <v>892</v>
      </c>
      <c r="I45" s="84">
        <f>I43+I44</f>
        <v>7</v>
      </c>
      <c r="J45" s="84">
        <f t="shared" si="2"/>
        <v>145</v>
      </c>
      <c r="K45" s="84">
        <f t="shared" si="2"/>
        <v>0</v>
      </c>
      <c r="L45" s="91">
        <f t="shared" si="0"/>
        <v>56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t="shared" ref="E46:K46" si="3">E16+E25+E40+E45</f>
        <v>2611</v>
      </c>
      <c r="F46" s="84">
        <f t="shared" si="3"/>
        <v>2227</v>
      </c>
      <c r="G46" s="84">
        <f t="shared" si="3"/>
        <v>8</v>
      </c>
      <c r="H46" s="84">
        <f t="shared" si="3"/>
        <v>2148</v>
      </c>
      <c r="I46" s="84">
        <f t="shared" si="3"/>
        <v>860</v>
      </c>
      <c r="J46" s="84">
        <f t="shared" si="3"/>
        <v>463</v>
      </c>
      <c r="K46" s="84">
        <f t="shared" si="3"/>
        <v>46</v>
      </c>
      <c r="L46" s="91">
        <f t="shared" si="0"/>
        <v>384</v>
      </c>
    </row>
    <row r="47" spans="1:12">
      <c r="A47" s="41"/>
      <c r="B47" s="42"/>
      <c r="C47" s="42"/>
    </row>
  </sheetData>
  <mergeCells count="47"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9:C9"/>
    <mergeCell ref="B11:C11"/>
    <mergeCell ref="B33:C33"/>
    <mergeCell ref="B21:C21"/>
    <mergeCell ref="B12:C12"/>
    <mergeCell ref="B14:C14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6:C26"/>
    <mergeCell ref="B28:C28"/>
    <mergeCell ref="B34:C34"/>
    <mergeCell ref="B36:C36"/>
    <mergeCell ref="B37:C37"/>
    <mergeCell ref="B42:C42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B20:C20"/>
    <mergeCell ref="A17:A25"/>
    <mergeCell ref="B22:C22"/>
    <mergeCell ref="B24:C24"/>
    <mergeCell ref="B23:C23"/>
    <mergeCell ref="B13:C1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&amp;R2&amp;C&amp;R2&amp;LF3B12469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282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5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9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9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9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9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9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9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9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9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9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9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9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13</v>
      </c>
      <c r="I44" s="93"/>
    </row>
    <row r="45" spans="1:9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61</v>
      </c>
    </row>
    <row r="46" spans="1:9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29</v>
      </c>
    </row>
    <row r="47" spans="1:9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8</v>
      </c>
    </row>
    <row r="48" spans="1:9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A44:A59"/>
    <mergeCell ref="A1:D1"/>
    <mergeCell ref="B54:E54"/>
    <mergeCell ref="B30:B34"/>
    <mergeCell ref="C31:C32"/>
    <mergeCell ref="B35:B37"/>
    <mergeCell ref="D32:E32"/>
    <mergeCell ref="D31:E31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44:E44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13:B20"/>
    <mergeCell ref="B6:B10"/>
    <mergeCell ref="B11:D12"/>
    <mergeCell ref="C20:E20"/>
    <mergeCell ref="B21:B27"/>
    <mergeCell ref="A28:A43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B51:B53"/>
    <mergeCell ref="B45:E45"/>
    <mergeCell ref="C51:E51"/>
    <mergeCell ref="C52:E52"/>
    <mergeCell ref="C53:E53"/>
    <mergeCell ref="C46:E46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&amp;R3&amp;C&amp;R3&amp;LF3B12469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ColWidth="9.109375" defaultRowHeight="13.2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202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10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10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5</v>
      </c>
    </row>
    <row r="35" spans="1:10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11</v>
      </c>
    </row>
    <row r="36" spans="1:10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127</v>
      </c>
      <c r="J37" s="108"/>
    </row>
    <row r="38" spans="1:10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236</v>
      </c>
    </row>
    <row r="39" spans="1:10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205</v>
      </c>
    </row>
    <row r="40" spans="1:10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720</v>
      </c>
    </row>
    <row r="41" spans="1:10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329</v>
      </c>
    </row>
    <row r="42" spans="1:10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10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18246048</v>
      </c>
    </row>
    <row r="44" spans="1:10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8776850</v>
      </c>
    </row>
    <row r="45" spans="1:10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10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12</v>
      </c>
    </row>
    <row r="47" spans="1:10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13</v>
      </c>
    </row>
    <row r="48" spans="1:10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95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6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1809</v>
      </c>
      <c r="F58" s="109">
        <f>F59+F62+F63+F64</f>
        <v>258</v>
      </c>
      <c r="G58" s="109">
        <f>G59+G62+G63+G64</f>
        <v>40</v>
      </c>
      <c r="H58" s="109">
        <f>H59+H62+H63+H64</f>
        <v>12</v>
      </c>
      <c r="I58" s="109">
        <f>I59+I62+I63+I64</f>
        <v>29</v>
      </c>
    </row>
    <row r="59" spans="1:9" ht="13.5" customHeight="1">
      <c r="A59" s="225" t="s">
        <v>103</v>
      </c>
      <c r="B59" s="225"/>
      <c r="C59" s="225"/>
      <c r="D59" s="225"/>
      <c r="E59" s="94">
        <v>342</v>
      </c>
      <c r="F59" s="94">
        <v>37</v>
      </c>
      <c r="G59" s="94">
        <v>10</v>
      </c>
      <c r="H59" s="94">
        <v>5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54</v>
      </c>
      <c r="F60" s="86">
        <v>33</v>
      </c>
      <c r="G60" s="86">
        <v>10</v>
      </c>
      <c r="H60" s="86">
        <v>5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232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23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587</v>
      </c>
      <c r="F63" s="84">
        <v>180</v>
      </c>
      <c r="G63" s="84">
        <v>30</v>
      </c>
      <c r="H63" s="84">
        <v>7</v>
      </c>
      <c r="I63" s="84">
        <v>27</v>
      </c>
    </row>
    <row r="64" spans="1:9" ht="13.5" customHeight="1">
      <c r="A64" s="225" t="s">
        <v>108</v>
      </c>
      <c r="B64" s="225"/>
      <c r="C64" s="225"/>
      <c r="D64" s="225"/>
      <c r="E64" s="84">
        <v>857</v>
      </c>
      <c r="F64" s="84">
        <v>35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6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102</v>
      </c>
      <c r="G68" s="115">
        <v>829444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95</v>
      </c>
      <c r="G69" s="117">
        <v>773241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7</v>
      </c>
      <c r="G70" s="117">
        <v>56203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8</v>
      </c>
      <c r="G71" s="115">
        <v>6801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28:C30"/>
    <mergeCell ref="D28:G28"/>
    <mergeCell ref="A25:A36"/>
    <mergeCell ref="D29:G29"/>
    <mergeCell ref="D38:G38"/>
    <mergeCell ref="D30:G30"/>
    <mergeCell ref="D31:G31"/>
    <mergeCell ref="B37:C39"/>
    <mergeCell ref="D37:G37"/>
    <mergeCell ref="D32:G32"/>
    <mergeCell ref="B33:G33"/>
    <mergeCell ref="B34:G34"/>
    <mergeCell ref="B35:G35"/>
    <mergeCell ref="B31:C32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6:G16"/>
    <mergeCell ref="B18:G18"/>
    <mergeCell ref="B21:G21"/>
    <mergeCell ref="B25:C27"/>
    <mergeCell ref="B24:G24"/>
    <mergeCell ref="D26:G26"/>
    <mergeCell ref="B19:G19"/>
    <mergeCell ref="B20:G20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D39:G39"/>
    <mergeCell ref="A58:D58"/>
    <mergeCell ref="E56:I56"/>
    <mergeCell ref="B46:G46"/>
    <mergeCell ref="B47:G47"/>
    <mergeCell ref="B49:G49"/>
    <mergeCell ref="A51:G51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&amp;R4&amp;C&amp;R4&amp;LF3B12469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6" workbookViewId="0">
      <selection activeCell="C20" sqref="C20:D20"/>
    </sheetView>
  </sheetViews>
  <sheetFormatPr defaultRowHeight="13.2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9.9352051835853139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18.478260869565219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13.302752293577981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96.452626852267628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537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652.75</v>
      </c>
    </row>
    <row r="11" spans="1:4" ht="16.5" customHeight="1">
      <c r="A11" s="215" t="s">
        <v>62</v>
      </c>
      <c r="B11" s="217"/>
      <c r="C11" s="10">
        <v>9</v>
      </c>
      <c r="D11" s="84">
        <v>74</v>
      </c>
    </row>
    <row r="12" spans="1:4" ht="16.5" customHeight="1">
      <c r="A12" s="331" t="s">
        <v>103</v>
      </c>
      <c r="B12" s="331"/>
      <c r="C12" s="10">
        <v>10</v>
      </c>
      <c r="D12" s="84">
        <v>60</v>
      </c>
    </row>
    <row r="13" spans="1:4" ht="16.5" customHeight="1">
      <c r="A13" s="328" t="s">
        <v>203</v>
      </c>
      <c r="B13" s="330"/>
      <c r="C13" s="10">
        <v>11</v>
      </c>
      <c r="D13" s="94">
        <v>200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48</v>
      </c>
    </row>
    <row r="16" spans="1:4" ht="16.5" customHeight="1">
      <c r="A16" s="331" t="s">
        <v>104</v>
      </c>
      <c r="B16" s="331"/>
      <c r="C16" s="10">
        <v>14</v>
      </c>
      <c r="D16" s="84">
        <v>133</v>
      </c>
    </row>
    <row r="17" spans="1:7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36" t="s">
        <v>166</v>
      </c>
      <c r="B20" s="336"/>
      <c r="C20" s="337"/>
      <c r="D20" s="337"/>
    </row>
    <row r="21" spans="1:7" ht="15.75" customHeight="1">
      <c r="A21" s="59"/>
      <c r="B21" s="79" t="s">
        <v>97</v>
      </c>
      <c r="C21" s="338" t="s">
        <v>98</v>
      </c>
      <c r="D21" s="338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/>
      <c r="D23" s="339"/>
      <c r="G23" s="93"/>
    </row>
    <row r="24" spans="1:7" ht="15.75" customHeight="1">
      <c r="A24" s="61"/>
      <c r="B24" s="79" t="s">
        <v>97</v>
      </c>
      <c r="C24" s="338" t="s">
        <v>98</v>
      </c>
      <c r="D24" s="338"/>
    </row>
    <row r="25" spans="1:7">
      <c r="A25" s="62" t="s">
        <v>99</v>
      </c>
      <c r="B25" s="82"/>
      <c r="C25" s="342" t="s">
        <v>216</v>
      </c>
      <c r="D25" s="342"/>
    </row>
    <row r="26" spans="1:7">
      <c r="A26" s="63" t="s">
        <v>100</v>
      </c>
      <c r="B26" s="82"/>
      <c r="C26" s="343" t="s">
        <v>217</v>
      </c>
      <c r="D26" s="343"/>
    </row>
    <row r="27" spans="1:7">
      <c r="A27" s="62" t="s">
        <v>101</v>
      </c>
      <c r="B27" s="83"/>
      <c r="C27" s="343" t="s">
        <v>218</v>
      </c>
      <c r="D27" s="343"/>
    </row>
    <row r="28" spans="1:7" ht="15.75" customHeight="1"/>
    <row r="29" spans="1:7" ht="12.75" customHeight="1">
      <c r="C29" s="335" t="s">
        <v>219</v>
      </c>
      <c r="D29" s="335"/>
    </row>
  </sheetData>
  <mergeCells count="22">
    <mergeCell ref="A2:B2"/>
    <mergeCell ref="A3:B3"/>
    <mergeCell ref="A8:B8"/>
    <mergeCell ref="A9:B9"/>
    <mergeCell ref="A10:B10"/>
    <mergeCell ref="A4:A7"/>
    <mergeCell ref="A11:B11"/>
    <mergeCell ref="A12:B12"/>
    <mergeCell ref="A15:B15"/>
    <mergeCell ref="A16:B16"/>
    <mergeCell ref="A17:B17"/>
    <mergeCell ref="A13:B13"/>
    <mergeCell ref="A14:B14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&amp;R5&amp;C&amp;R5&amp;LF3B12469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Administrator-PC</cp:lastModifiedBy>
  <cp:lastPrinted>2021-09-02T06:14:55Z</cp:lastPrinted>
  <dcterms:created xsi:type="dcterms:W3CDTF">2004-04-20T14:33:35Z</dcterms:created>
  <dcterms:modified xsi:type="dcterms:W3CDTF">2023-03-09T09:51:36Z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F3B12469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